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6000" windowHeight="6510" activeTab="0"/>
  </bookViews>
  <sheets>
    <sheet name="átlag és vált.3 év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<sst xmlns="http://schemas.openxmlformats.org/spreadsheetml/2006/main" count="50" uniqueCount="27">
  <si>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Burley dohány technológia fejlesztési kísérlet</t>
  </si>
  <si>
    <t>Fajta</t>
  </si>
  <si>
    <t>P 1</t>
  </si>
  <si>
    <t>P 4</t>
  </si>
  <si>
    <t>P 5</t>
  </si>
  <si>
    <t>NC 3</t>
  </si>
  <si>
    <t>R 630</t>
  </si>
  <si>
    <t>TN 86</t>
  </si>
  <si>
    <t>Átlag:</t>
  </si>
  <si>
    <t>%</t>
  </si>
  <si>
    <t>2001.</t>
  </si>
  <si>
    <t>2002.</t>
  </si>
  <si>
    <t>2003.</t>
  </si>
  <si>
    <t>A nikotin tartalom és annak változása eltérő betakarítási technológia mellett</t>
  </si>
  <si>
    <t>Nikotin tartalom</t>
  </si>
  <si>
    <t>Átlagérték</t>
  </si>
  <si>
    <t>Változás mértéke</t>
  </si>
  <si>
    <t>Hagyom.</t>
  </si>
  <si>
    <t>Töves</t>
  </si>
  <si>
    <t>Abszolút</t>
  </si>
  <si>
    <t>Reatív</t>
  </si>
  <si>
    <t>P 3</t>
  </si>
  <si>
    <t>Magyar fajták:</t>
  </si>
  <si>
    <t>Amerikai fajták:</t>
  </si>
  <si>
    <t>(anya- és hegylevél minőségi választékok)</t>
  </si>
  <si>
    <t>Szelevény - 2001 - 2003.</t>
  </si>
  <si>
    <t>10. Táblázat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</si>
</sst>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 vertical="center"/>
    </xf>
    <xf numFmtId="2" fontId="7" fillId="0" borderId="19" xfId="0" applyNumberFormat="1" applyFont="1" applyFill="1" applyBorder="1" applyAlignment="1">
      <alignment vertical="center"/>
    </xf>
    <xf numFmtId="2" fontId="7" fillId="2" borderId="20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2" fontId="7" fillId="2" borderId="2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7" fillId="2" borderId="11" xfId="0" applyNumberFormat="1" applyFont="1" applyFill="1" applyBorder="1" applyAlignment="1">
      <alignment vertical="center"/>
    </xf>
    <xf numFmtId="2" fontId="7" fillId="0" borderId="9" xfId="0" applyNumberFormat="1" applyFont="1" applyFill="1" applyBorder="1" applyAlignment="1">
      <alignment vertical="center"/>
    </xf>
    <xf numFmtId="2" fontId="7" fillId="2" borderId="12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vertical="center"/>
    </xf>
    <xf numFmtId="2" fontId="7" fillId="2" borderId="28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2" fontId="7" fillId="2" borderId="3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2" fontId="6" fillId="0" borderId="32" xfId="0" applyNumberFormat="1" applyFont="1" applyFill="1" applyBorder="1" applyAlignment="1">
      <alignment vertical="center"/>
    </xf>
    <xf numFmtId="2" fontId="6" fillId="0" borderId="33" xfId="0" applyNumberFormat="1" applyFont="1" applyFill="1" applyBorder="1" applyAlignment="1">
      <alignment vertical="center"/>
    </xf>
    <xf numFmtId="2" fontId="6" fillId="2" borderId="34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vertical="center"/>
    </xf>
    <xf numFmtId="2" fontId="6" fillId="2" borderId="3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2" fontId="7" fillId="0" borderId="38" xfId="0" applyNumberFormat="1" applyFont="1" applyFill="1" applyBorder="1" applyAlignment="1">
      <alignment vertical="center"/>
    </xf>
    <xf numFmtId="2" fontId="7" fillId="0" borderId="39" xfId="0" applyNumberFormat="1" applyFont="1" applyFill="1" applyBorder="1" applyAlignment="1">
      <alignment vertical="center"/>
    </xf>
    <xf numFmtId="2" fontId="7" fillId="2" borderId="40" xfId="0" applyNumberFormat="1" applyFont="1" applyFill="1" applyBorder="1" applyAlignment="1">
      <alignment vertical="center"/>
    </xf>
    <xf numFmtId="2" fontId="7" fillId="0" borderId="41" xfId="0" applyNumberFormat="1" applyFont="1" applyFill="1" applyBorder="1" applyAlignment="1">
      <alignment vertical="center"/>
    </xf>
    <xf numFmtId="2" fontId="7" fillId="0" borderId="42" xfId="0" applyNumberFormat="1" applyFont="1" applyFill="1" applyBorder="1" applyAlignment="1">
      <alignment vertical="center"/>
    </xf>
    <xf numFmtId="2" fontId="7" fillId="2" borderId="4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2" fontId="7" fillId="0" borderId="4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2" fontId="6" fillId="0" borderId="48" xfId="0" applyNumberFormat="1" applyFont="1" applyFill="1" applyBorder="1" applyAlignment="1">
      <alignment vertical="center"/>
    </xf>
    <xf numFmtId="2" fontId="6" fillId="0" borderId="49" xfId="0" applyNumberFormat="1" applyFont="1" applyFill="1" applyBorder="1" applyAlignment="1">
      <alignment vertical="center"/>
    </xf>
    <xf numFmtId="2" fontId="6" fillId="2" borderId="50" xfId="0" applyNumberFormat="1" applyFont="1" applyFill="1" applyBorder="1" applyAlignment="1">
      <alignment vertical="center"/>
    </xf>
    <xf numFmtId="2" fontId="6" fillId="0" borderId="51" xfId="0" applyNumberFormat="1" applyFont="1" applyFill="1" applyBorder="1" applyAlignment="1">
      <alignment vertical="center"/>
    </xf>
    <xf numFmtId="2" fontId="6" fillId="2" borderId="52" xfId="0" applyNumberFormat="1" applyFont="1" applyFill="1" applyBorder="1" applyAlignment="1">
      <alignment vertical="center"/>
    </xf>
    <xf numFmtId="2" fontId="6" fillId="2" borderId="53" xfId="0" applyNumberFormat="1" applyFont="1" applyFill="1" applyBorder="1" applyAlignment="1">
      <alignment vertical="center"/>
    </xf>
    <xf numFmtId="2" fontId="6" fillId="2" borderId="54" xfId="0" applyNumberFormat="1" applyFont="1" applyFill="1" applyBorder="1" applyAlignment="1">
      <alignment vertical="center"/>
    </xf>
    <xf numFmtId="2" fontId="6" fillId="2" borderId="55" xfId="0" applyNumberFormat="1" applyFont="1" applyFill="1" applyBorder="1" applyAlignment="1">
      <alignment vertical="center"/>
    </xf>
    <xf numFmtId="2" fontId="6" fillId="2" borderId="56" xfId="0" applyNumberFormat="1" applyFont="1" applyFill="1" applyBorder="1" applyAlignment="1">
      <alignment vertical="center"/>
    </xf>
    <xf numFmtId="2" fontId="6" fillId="2" borderId="57" xfId="0" applyNumberFormat="1" applyFont="1" applyFill="1" applyBorder="1" applyAlignment="1">
      <alignment vertical="center"/>
    </xf>
    <xf numFmtId="2" fontId="6" fillId="2" borderId="58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2" borderId="5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0" zoomScaleNormal="80" workbookViewId="0" topLeftCell="D1">
      <selection activeCell="L8" sqref="L8:M8"/>
    </sheetView>
  </sheetViews>
  <sheetFormatPr defaultColWidth="9.140625" defaultRowHeight="12.75"/>
  <cols>
    <col min="1" max="1" width="18.421875" style="1" customWidth="1"/>
    <col min="2" max="3" width="10.7109375" style="1" customWidth="1"/>
    <col min="4" max="5" width="10.7109375" style="2" customWidth="1"/>
    <col min="6" max="41" width="10.7109375" style="1" customWidth="1"/>
    <col min="42" max="42" width="11.7109375" style="1" customWidth="1"/>
    <col min="43" max="54" width="12.7109375" style="1" customWidth="1"/>
    <col min="55" max="16384" width="9.140625" style="1" customWidth="1"/>
  </cols>
  <sheetData>
    <row r="1" spans="8:9" ht="15">
      <c r="H1" s="3"/>
      <c r="I1" s="3"/>
    </row>
    <row r="3" spans="1:13" s="70" customFormat="1" ht="16.5">
      <c r="A3" s="76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70" customFormat="1" ht="16.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70" customFormat="1" ht="16.5">
      <c r="A5" s="76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s="70" customFormat="1" ht="16.5">
      <c r="A6" s="77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s="72" customFormat="1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8"/>
      <c r="M7" s="78"/>
    </row>
    <row r="8" spans="1:13" s="72" customFormat="1" ht="15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8" t="s">
        <v>26</v>
      </c>
      <c r="M8" s="78"/>
    </row>
    <row r="9" spans="1:13" s="72" customFormat="1" ht="16.5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s="8" customFormat="1" ht="18" customHeight="1" thickBot="1">
      <c r="A10" s="73" t="s">
        <v>1</v>
      </c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s="8" customFormat="1" ht="18" customHeight="1" thickBot="1" thickTop="1">
      <c r="A11" s="74"/>
      <c r="B11" s="9" t="s">
        <v>10</v>
      </c>
      <c r="C11" s="9"/>
      <c r="D11" s="9"/>
      <c r="E11" s="9"/>
      <c r="F11" s="9" t="s">
        <v>11</v>
      </c>
      <c r="G11" s="9"/>
      <c r="H11" s="9"/>
      <c r="I11" s="9"/>
      <c r="J11" s="9" t="s">
        <v>12</v>
      </c>
      <c r="K11" s="9"/>
      <c r="L11" s="9"/>
      <c r="M11" s="10"/>
    </row>
    <row r="12" spans="1:13" s="8" customFormat="1" ht="18" customHeight="1" thickTop="1">
      <c r="A12" s="74"/>
      <c r="B12" s="11" t="s">
        <v>15</v>
      </c>
      <c r="C12" s="12"/>
      <c r="D12" s="12" t="s">
        <v>16</v>
      </c>
      <c r="E12" s="13"/>
      <c r="F12" s="11" t="s">
        <v>15</v>
      </c>
      <c r="G12" s="12"/>
      <c r="H12" s="12" t="s">
        <v>16</v>
      </c>
      <c r="I12" s="13"/>
      <c r="J12" s="11" t="s">
        <v>15</v>
      </c>
      <c r="K12" s="12"/>
      <c r="L12" s="12" t="s">
        <v>16</v>
      </c>
      <c r="M12" s="14"/>
    </row>
    <row r="13" spans="1:13" s="8" customFormat="1" ht="18" customHeight="1">
      <c r="A13" s="74"/>
      <c r="B13" s="15" t="s">
        <v>17</v>
      </c>
      <c r="C13" s="16" t="s">
        <v>18</v>
      </c>
      <c r="D13" s="16" t="s">
        <v>19</v>
      </c>
      <c r="E13" s="17" t="s">
        <v>20</v>
      </c>
      <c r="F13" s="15" t="s">
        <v>17</v>
      </c>
      <c r="G13" s="16" t="s">
        <v>18</v>
      </c>
      <c r="H13" s="16" t="s">
        <v>19</v>
      </c>
      <c r="I13" s="17" t="s">
        <v>20</v>
      </c>
      <c r="J13" s="15" t="s">
        <v>17</v>
      </c>
      <c r="K13" s="16" t="s">
        <v>18</v>
      </c>
      <c r="L13" s="16" t="s">
        <v>19</v>
      </c>
      <c r="M13" s="18" t="s">
        <v>20</v>
      </c>
    </row>
    <row r="14" spans="1:13" s="8" customFormat="1" ht="18" customHeight="1" thickBot="1">
      <c r="A14" s="75"/>
      <c r="B14" s="19" t="s">
        <v>9</v>
      </c>
      <c r="C14" s="20" t="s">
        <v>9</v>
      </c>
      <c r="D14" s="20" t="s">
        <v>9</v>
      </c>
      <c r="E14" s="21" t="s">
        <v>9</v>
      </c>
      <c r="F14" s="19" t="s">
        <v>9</v>
      </c>
      <c r="G14" s="20" t="s">
        <v>9</v>
      </c>
      <c r="H14" s="20" t="s">
        <v>9</v>
      </c>
      <c r="I14" s="21" t="s">
        <v>9</v>
      </c>
      <c r="J14" s="19" t="s">
        <v>9</v>
      </c>
      <c r="K14" s="20" t="s">
        <v>9</v>
      </c>
      <c r="L14" s="20" t="s">
        <v>9</v>
      </c>
      <c r="M14" s="22" t="s">
        <v>9</v>
      </c>
    </row>
    <row r="15" spans="1:13" s="29" customFormat="1" ht="18" customHeight="1" thickTop="1">
      <c r="A15" s="23" t="s">
        <v>2</v>
      </c>
      <c r="B15" s="24">
        <v>4.5</v>
      </c>
      <c r="C15" s="25">
        <v>4.21</v>
      </c>
      <c r="D15" s="25">
        <f>C15-B15</f>
        <v>-0.29000000000000004</v>
      </c>
      <c r="E15" s="26">
        <f>(C15/B15*100)-100</f>
        <v>-6.444444444444443</v>
      </c>
      <c r="F15" s="27">
        <v>4.69</v>
      </c>
      <c r="G15" s="25">
        <v>3.89</v>
      </c>
      <c r="H15" s="25">
        <f>G15-F15</f>
        <v>-0.8000000000000003</v>
      </c>
      <c r="I15" s="26">
        <f aca="true" t="shared" si="0" ref="I15:I23">(G15/F15*100)-100</f>
        <v>-17.057569296375277</v>
      </c>
      <c r="J15" s="27">
        <v>3.75</v>
      </c>
      <c r="K15" s="25">
        <v>2.660648090503815</v>
      </c>
      <c r="L15" s="25">
        <f>K15-J15</f>
        <v>-1.0893519094961852</v>
      </c>
      <c r="M15" s="28">
        <f aca="true" t="shared" si="1" ref="M15:M23">(K15/J15*100)-100</f>
        <v>-29.049384253231608</v>
      </c>
    </row>
    <row r="16" spans="1:13" s="29" customFormat="1" ht="18" customHeight="1">
      <c r="A16" s="30" t="s">
        <v>21</v>
      </c>
      <c r="B16" s="31">
        <v>4.37</v>
      </c>
      <c r="C16" s="32">
        <v>4.2737012634685</v>
      </c>
      <c r="D16" s="32">
        <f>C16-B16</f>
        <v>-0.09629873653149978</v>
      </c>
      <c r="E16" s="33">
        <f aca="true" t="shared" si="2" ref="E16:E23">(C16/B16*100)-100</f>
        <v>-2.203632414908469</v>
      </c>
      <c r="F16" s="34">
        <v>4.92</v>
      </c>
      <c r="G16" s="32">
        <v>4</v>
      </c>
      <c r="H16" s="32">
        <f>G16-F16</f>
        <v>-0.9199999999999999</v>
      </c>
      <c r="I16" s="33">
        <f t="shared" si="0"/>
        <v>-18.699186991869922</v>
      </c>
      <c r="J16" s="34">
        <v>3.55</v>
      </c>
      <c r="K16" s="32">
        <v>2.4489112116961453</v>
      </c>
      <c r="L16" s="32">
        <f>K16-J16</f>
        <v>-1.1010887883038545</v>
      </c>
      <c r="M16" s="35">
        <f t="shared" si="1"/>
        <v>-31.016585586024064</v>
      </c>
    </row>
    <row r="17" spans="1:13" s="29" customFormat="1" ht="18" customHeight="1">
      <c r="A17" s="30" t="s">
        <v>3</v>
      </c>
      <c r="B17" s="31">
        <v>4.12</v>
      </c>
      <c r="C17" s="32">
        <v>4.28</v>
      </c>
      <c r="D17" s="32">
        <f>C17-B17</f>
        <v>0.16000000000000014</v>
      </c>
      <c r="E17" s="33">
        <f t="shared" si="2"/>
        <v>3.883495145631059</v>
      </c>
      <c r="F17" s="34">
        <v>5.59</v>
      </c>
      <c r="G17" s="32">
        <v>4.23</v>
      </c>
      <c r="H17" s="32">
        <f>G17-F17</f>
        <v>-1.3599999999999994</v>
      </c>
      <c r="I17" s="33">
        <f t="shared" si="0"/>
        <v>-24.329159212880143</v>
      </c>
      <c r="J17" s="34">
        <v>3.9</v>
      </c>
      <c r="K17" s="32">
        <v>2.2630647909692208</v>
      </c>
      <c r="L17" s="32">
        <f>K17-J17</f>
        <v>-1.6369352090307792</v>
      </c>
      <c r="M17" s="35">
        <f t="shared" si="1"/>
        <v>-41.97269766745587</v>
      </c>
    </row>
    <row r="18" spans="1:13" s="29" customFormat="1" ht="18" customHeight="1" thickBot="1">
      <c r="A18" s="36" t="s">
        <v>4</v>
      </c>
      <c r="B18" s="37">
        <v>4.38</v>
      </c>
      <c r="C18" s="38">
        <v>4.64809993473117</v>
      </c>
      <c r="D18" s="38">
        <f>C18-B18</f>
        <v>0.2680999347311701</v>
      </c>
      <c r="E18" s="39">
        <f t="shared" si="2"/>
        <v>6.121003076054123</v>
      </c>
      <c r="F18" s="40">
        <v>4.88</v>
      </c>
      <c r="G18" s="38">
        <v>4.1</v>
      </c>
      <c r="H18" s="38">
        <f>G18-F18</f>
        <v>-0.7800000000000002</v>
      </c>
      <c r="I18" s="39">
        <f t="shared" si="0"/>
        <v>-15.983606557377044</v>
      </c>
      <c r="J18" s="40">
        <v>2.99</v>
      </c>
      <c r="K18" s="38">
        <v>2.470781693089462</v>
      </c>
      <c r="L18" s="38">
        <f>K18-J18</f>
        <v>-0.5192183069105383</v>
      </c>
      <c r="M18" s="41">
        <f t="shared" si="1"/>
        <v>-17.365160766238745</v>
      </c>
    </row>
    <row r="19" spans="1:13" s="8" customFormat="1" ht="18" customHeight="1" thickBot="1" thickTop="1">
      <c r="A19" s="42" t="s">
        <v>22</v>
      </c>
      <c r="B19" s="43">
        <f>SUM(B15:B18)/4</f>
        <v>4.3425</v>
      </c>
      <c r="C19" s="44">
        <f>SUM(C15:C18)/4</f>
        <v>4.352950299549918</v>
      </c>
      <c r="D19" s="44">
        <f>B19-C19</f>
        <v>-0.01045029954991783</v>
      </c>
      <c r="E19" s="45">
        <f t="shared" si="2"/>
        <v>0.24065168796587955</v>
      </c>
      <c r="F19" s="46">
        <f>SUM(F15:F18)/4</f>
        <v>5.02</v>
      </c>
      <c r="G19" s="44">
        <f>SUM(G15:G18)/4</f>
        <v>4.055</v>
      </c>
      <c r="H19" s="44">
        <f>F19-G19</f>
        <v>0.9649999999999999</v>
      </c>
      <c r="I19" s="45">
        <f t="shared" si="0"/>
        <v>-19.22310756972111</v>
      </c>
      <c r="J19" s="46">
        <f>SUM(J15:J18)/4</f>
        <v>3.5475</v>
      </c>
      <c r="K19" s="44">
        <f>SUM(K15:K18)/4</f>
        <v>2.4608514465646607</v>
      </c>
      <c r="L19" s="44">
        <f>J19-K19</f>
        <v>1.0866485534353392</v>
      </c>
      <c r="M19" s="47">
        <f t="shared" si="1"/>
        <v>-30.631389807902437</v>
      </c>
    </row>
    <row r="20" spans="1:13" s="29" customFormat="1" ht="18" customHeight="1" thickTop="1">
      <c r="A20" s="48" t="s">
        <v>5</v>
      </c>
      <c r="B20" s="49">
        <v>4.84</v>
      </c>
      <c r="C20" s="50">
        <v>4.66</v>
      </c>
      <c r="D20" s="50">
        <f>C20-B20</f>
        <v>-0.17999999999999972</v>
      </c>
      <c r="E20" s="51">
        <f t="shared" si="2"/>
        <v>-3.719008264462815</v>
      </c>
      <c r="F20" s="52">
        <v>4.56</v>
      </c>
      <c r="G20" s="50">
        <v>3.8</v>
      </c>
      <c r="H20" s="50">
        <f>G20-F20</f>
        <v>-0.7599999999999998</v>
      </c>
      <c r="I20" s="51">
        <f t="shared" si="0"/>
        <v>-16.666666666666657</v>
      </c>
      <c r="J20" s="52">
        <v>4.11</v>
      </c>
      <c r="K20" s="50">
        <v>2.7815185725576277</v>
      </c>
      <c r="L20" s="53">
        <f>K20-J20</f>
        <v>-1.3284814274423726</v>
      </c>
      <c r="M20" s="54">
        <f t="shared" si="1"/>
        <v>-32.32314908618912</v>
      </c>
    </row>
    <row r="21" spans="1:13" s="29" customFormat="1" ht="18" customHeight="1">
      <c r="A21" s="55" t="s">
        <v>6</v>
      </c>
      <c r="B21" s="31">
        <v>5.14</v>
      </c>
      <c r="C21" s="32">
        <v>4.65</v>
      </c>
      <c r="D21" s="32">
        <f>C21-B21</f>
        <v>-0.4899999999999993</v>
      </c>
      <c r="E21" s="33">
        <f t="shared" si="2"/>
        <v>-9.533073929961077</v>
      </c>
      <c r="F21" s="34">
        <v>5.64</v>
      </c>
      <c r="G21" s="32">
        <v>4.87</v>
      </c>
      <c r="H21" s="32">
        <f>G21-F21</f>
        <v>-0.7699999999999996</v>
      </c>
      <c r="I21" s="33">
        <f t="shared" si="0"/>
        <v>-13.652482269503537</v>
      </c>
      <c r="J21" s="34">
        <v>4.3</v>
      </c>
      <c r="K21" s="32">
        <v>3.6964755279006436</v>
      </c>
      <c r="L21" s="32">
        <f>K21-J21</f>
        <v>-0.6035244720993562</v>
      </c>
      <c r="M21" s="35">
        <f t="shared" si="1"/>
        <v>-14.03545283951992</v>
      </c>
    </row>
    <row r="22" spans="1:13" s="29" customFormat="1" ht="18" customHeight="1" thickBot="1">
      <c r="A22" s="56" t="s">
        <v>7</v>
      </c>
      <c r="B22" s="37">
        <v>4.19</v>
      </c>
      <c r="C22" s="38">
        <v>4.07</v>
      </c>
      <c r="D22" s="38">
        <f>C22-B22</f>
        <v>-0.1200000000000001</v>
      </c>
      <c r="E22" s="39">
        <f t="shared" si="2"/>
        <v>-2.8639618138424794</v>
      </c>
      <c r="F22" s="40">
        <v>4.56</v>
      </c>
      <c r="G22" s="38">
        <v>4.02</v>
      </c>
      <c r="H22" s="38">
        <f>G22-F22</f>
        <v>-0.54</v>
      </c>
      <c r="I22" s="39">
        <f t="shared" si="0"/>
        <v>-11.842105263157904</v>
      </c>
      <c r="J22" s="40">
        <v>3.89</v>
      </c>
      <c r="K22" s="38">
        <v>3.370331505673183</v>
      </c>
      <c r="L22" s="57">
        <f>K22-J22</f>
        <v>-0.519668494326817</v>
      </c>
      <c r="M22" s="41">
        <f t="shared" si="1"/>
        <v>-13.359087257758802</v>
      </c>
    </row>
    <row r="23" spans="1:13" s="29" customFormat="1" ht="18" customHeight="1" thickBot="1" thickTop="1">
      <c r="A23" s="58" t="s">
        <v>23</v>
      </c>
      <c r="B23" s="59">
        <f>SUM(B20:B22)/3</f>
        <v>4.723333333333334</v>
      </c>
      <c r="C23" s="60">
        <f>SUM(C20:C22)/3</f>
        <v>4.46</v>
      </c>
      <c r="D23" s="60">
        <f>B23-C23</f>
        <v>0.26333333333333364</v>
      </c>
      <c r="E23" s="61">
        <f t="shared" si="2"/>
        <v>-5.575158786167961</v>
      </c>
      <c r="F23" s="62">
        <f>SUM(F20:F22)/3</f>
        <v>4.919999999999999</v>
      </c>
      <c r="G23" s="60">
        <f>SUM(G20:G22)/3</f>
        <v>4.2299999999999995</v>
      </c>
      <c r="H23" s="60">
        <f>F23-G23</f>
        <v>0.6899999999999995</v>
      </c>
      <c r="I23" s="61">
        <f t="shared" si="0"/>
        <v>-14.024390243902431</v>
      </c>
      <c r="J23" s="62">
        <f>SUM(J20:J22)/3</f>
        <v>4.1000000000000005</v>
      </c>
      <c r="K23" s="60">
        <f>SUM(K20:K22)/3</f>
        <v>3.2827752020438186</v>
      </c>
      <c r="L23" s="60">
        <f>J23-K23</f>
        <v>0.817224797956182</v>
      </c>
      <c r="M23" s="63">
        <f t="shared" si="1"/>
        <v>-19.932312145272718</v>
      </c>
    </row>
    <row r="24" spans="1:13" s="8" customFormat="1" ht="18" customHeight="1" thickBot="1">
      <c r="A24" s="69" t="s">
        <v>8</v>
      </c>
      <c r="B24" s="64">
        <f aca="true" t="shared" si="3" ref="B24:M24">AVERAGE(B15:B18,B20:B22)</f>
        <v>4.505714285714286</v>
      </c>
      <c r="C24" s="65">
        <f t="shared" si="3"/>
        <v>4.398828742599953</v>
      </c>
      <c r="D24" s="65">
        <f t="shared" si="3"/>
        <v>-0.10688554311433267</v>
      </c>
      <c r="E24" s="66">
        <f t="shared" si="3"/>
        <v>-2.108517520847729</v>
      </c>
      <c r="F24" s="67">
        <f t="shared" si="3"/>
        <v>4.977142857142857</v>
      </c>
      <c r="G24" s="65">
        <f t="shared" si="3"/>
        <v>4.13</v>
      </c>
      <c r="H24" s="65">
        <f t="shared" si="3"/>
        <v>-0.847142857142857</v>
      </c>
      <c r="I24" s="66">
        <f t="shared" si="3"/>
        <v>-16.890110893975784</v>
      </c>
      <c r="J24" s="67">
        <f t="shared" si="3"/>
        <v>3.7842857142857147</v>
      </c>
      <c r="K24" s="65">
        <f t="shared" si="3"/>
        <v>2.8131044846271567</v>
      </c>
      <c r="L24" s="65">
        <f t="shared" si="3"/>
        <v>-0.9711812296585576</v>
      </c>
      <c r="M24" s="68">
        <f t="shared" si="3"/>
        <v>-25.588788208059732</v>
      </c>
    </row>
    <row r="25" spans="8:9" s="29" customFormat="1" ht="18" customHeight="1">
      <c r="H25" s="8"/>
      <c r="I25" s="8"/>
    </row>
    <row r="26" spans="4:5" s="5" customFormat="1" ht="18" customHeight="1">
      <c r="D26" s="4"/>
      <c r="E26" s="4"/>
    </row>
  </sheetData>
  <mergeCells count="7">
    <mergeCell ref="A10:A14"/>
    <mergeCell ref="A3:M3"/>
    <mergeCell ref="A4:M4"/>
    <mergeCell ref="A5:M5"/>
    <mergeCell ref="A6:M6"/>
    <mergeCell ref="L7:M7"/>
    <mergeCell ref="L8:M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DOHÁNYFERMENTÁLÓ RT.</dc:creator>
  <cp:keywords/>
  <dc:description/>
  <cp:lastModifiedBy>ejha</cp:lastModifiedBy>
  <cp:lastPrinted>2004-05-21T18:12:55Z</cp:lastPrinted>
  <dcterms:created xsi:type="dcterms:W3CDTF">2002-09-19T03:57:12Z</dcterms:created>
  <dcterms:modified xsi:type="dcterms:W3CDTF">2005-12-17T11:31:43Z</dcterms:modified>
  <cp:category/>
  <cp:version/>
  <cp:contentType/>
  <cp:contentStatus/>
</cp:coreProperties>
</file>